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8385" activeTab="0"/>
  </bookViews>
  <sheets>
    <sheet name="2011-2012 (2)" sheetId="1" r:id="rId1"/>
    <sheet name="2011-2012" sheetId="2" r:id="rId2"/>
    <sheet name="porównanie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<sst xmlns="http://schemas.openxmlformats.org/spreadsheetml/2006/main" count="247" uniqueCount="64">
  <si>
    <t>Lp.</t>
  </si>
  <si>
    <t>Nr drogi</t>
  </si>
  <si>
    <t>Nazwa odcinka</t>
  </si>
  <si>
    <t>Standard</t>
  </si>
  <si>
    <t>z.u.d.</t>
  </si>
  <si>
    <t>od km</t>
  </si>
  <si>
    <t>do km</t>
  </si>
  <si>
    <t>Długość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</si>
  <si>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</si>
  <si>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</si>
  <si>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</si>
  <si>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</si>
  <si>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</si>
  <si>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</si>
  <si>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</si>
  <si>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</si>
  <si>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</si>
  <si>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</si>
  <si>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43+660</t>
  </si>
  <si>
    <t>102+752</t>
  </si>
  <si>
    <t>57+509</t>
  </si>
  <si>
    <t>0+000</t>
  </si>
  <si>
    <t>12+170</t>
  </si>
  <si>
    <t>28+898</t>
  </si>
  <si>
    <t>33+622</t>
  </si>
  <si>
    <t>29+023</t>
  </si>
  <si>
    <t>49+557</t>
  </si>
  <si>
    <t>58+419</t>
  </si>
  <si>
    <t>35+900</t>
  </si>
  <si>
    <t>21+801</t>
  </si>
  <si>
    <t>5+591</t>
  </si>
  <si>
    <t>REJON DRÓG WOJEWÓDZKICH w KOLE</t>
  </si>
  <si>
    <t>/DK 12/ Opatówek-Koźminek-Lisków-Rzymsko /DK 83/</t>
  </si>
  <si>
    <t>/DK 2/ Kościelec-Malanów-Turek-Kalisz</t>
  </si>
  <si>
    <t>/DK 83/ Rzymsko-Jeziorsko-/gr. woj./Księża Wólka- Krępa/</t>
  </si>
  <si>
    <t>Koło-Dąbie-Domanin-/gr. woj./Uniejów...Balin-Szadek-Łask/</t>
  </si>
  <si>
    <t>Suma dł. dróg st. II:</t>
  </si>
  <si>
    <t>Suma dł. dróg st. III:</t>
  </si>
  <si>
    <t>Suma dł. dróg st. IV:</t>
  </si>
  <si>
    <t>Razem długość dróg:</t>
  </si>
  <si>
    <t>/Brześć Kujawski-Izbica Kujawska/gr. woj./-Świętosławice-Koło /do ul. Sienkiewicza/</t>
  </si>
  <si>
    <t>Kramsk-Konin</t>
  </si>
  <si>
    <t>86+155</t>
  </si>
  <si>
    <t>II</t>
  </si>
  <si>
    <t>III</t>
  </si>
  <si>
    <t>IV</t>
  </si>
  <si>
    <t>/gr. woj./-Rybno-Cety-/gr. woj./Kowal/</t>
  </si>
  <si>
    <t>/Ciechocinek-Służewo-Radziejów/gr. woj./-Wójcin-Sompolno-Kramsk</t>
  </si>
  <si>
    <t>Szczerkowo-Mchowo-/gr. woj./Izbica Kujawska-Chodecz-Choceń/</t>
  </si>
  <si>
    <t>W y k a z   d r ó g   w o j e w ó d z k i c h</t>
  </si>
  <si>
    <t>96+076</t>
  </si>
  <si>
    <t>Słupca-Ślesin-/gr. RDW/-Wierzelin-Sompolno</t>
  </si>
  <si>
    <t>Sompolno-Kłodawa-Dąbie /DW 473/</t>
  </si>
  <si>
    <t>50+935</t>
  </si>
  <si>
    <t>11.</t>
  </si>
  <si>
    <t>12.</t>
  </si>
  <si>
    <t>2010/2011</t>
  </si>
  <si>
    <t>2011/2012</t>
  </si>
  <si>
    <t>Porównanie sezonu zimowego 2010/2011 z sezonem zimowym 2011/2012 - proponowane zmiany</t>
  </si>
  <si>
    <t>Proponowane zmiany standardów zud w sezonie zimowym 2011/2012</t>
  </si>
  <si>
    <t>w oparciu zmiany współczynników SDR</t>
  </si>
  <si>
    <t>13+000</t>
  </si>
  <si>
    <t>RAZEM</t>
  </si>
  <si>
    <t>W y k a z   d r ó g   w o j e w ó d z k i c h - załącznik nr 1 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</si>
</sst>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42">
    <font>
      <sz val="10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ck">
        <color rgb="FF00B050"/>
      </left>
      <right style="thin"/>
      <top style="thin"/>
      <bottom>
        <color indexed="63"/>
      </bottom>
    </border>
    <border>
      <left style="thick">
        <color rgb="FF00B050"/>
      </left>
      <right style="thin"/>
      <top>
        <color indexed="63"/>
      </top>
      <bottom style="thin"/>
    </border>
    <border>
      <left style="thick">
        <color rgb="FF00B050"/>
      </left>
      <right style="thin"/>
      <top>
        <color indexed="63"/>
      </top>
      <bottom>
        <color indexed="63"/>
      </bottom>
    </border>
    <border>
      <left style="thick">
        <color rgb="FF00B050"/>
      </left>
      <right style="thin"/>
      <top style="hair"/>
      <bottom style="hair"/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 style="hair"/>
      <bottom style="hair"/>
    </border>
    <border>
      <left style="thick">
        <color rgb="FF00B05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rgb="FF00B05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68" fontId="4" fillId="0" borderId="12" xfId="0" applyNumberFormat="1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68" fontId="4" fillId="0" borderId="2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="130" zoomScaleNormal="130" zoomScalePageLayoutView="0" workbookViewId="0" topLeftCell="A1">
      <selection activeCell="A3" sqref="A3:F3"/>
    </sheetView>
  </sheetViews>
  <sheetFormatPr defaultColWidth="9.33203125" defaultRowHeight="12.75"/>
  <cols>
    <col min="1" max="1" width="4.83203125" style="1" customWidth="1"/>
    <col min="2" max="2" width="10.33203125" style="1" customWidth="1"/>
    <col min="3" max="3" width="78.5" style="1" customWidth="1"/>
    <col min="4" max="6" width="12.83203125" style="1" customWidth="1"/>
    <col min="7" max="16384" width="9.33203125" style="1" customWidth="1"/>
  </cols>
  <sheetData>
    <row r="2" spans="1:6" ht="18.75">
      <c r="A2" s="33"/>
      <c r="B2" s="33"/>
      <c r="C2" s="33"/>
      <c r="D2" s="33"/>
      <c r="E2" s="33"/>
      <c r="F2" s="33"/>
    </row>
    <row r="3" spans="1:6" ht="18.75">
      <c r="A3" s="56" t="s">
        <v>63</v>
      </c>
      <c r="B3" s="56"/>
      <c r="C3" s="56"/>
      <c r="D3" s="56"/>
      <c r="E3" s="56"/>
      <c r="F3" s="56"/>
    </row>
    <row r="5" spans="1:6" ht="21" customHeight="1">
      <c r="A5" s="57" t="s">
        <v>31</v>
      </c>
      <c r="B5" s="58"/>
      <c r="C5" s="58"/>
      <c r="D5" s="58"/>
      <c r="E5" s="58"/>
      <c r="F5" s="59"/>
    </row>
    <row r="6" spans="1:6" s="7" customFormat="1" ht="15">
      <c r="A6" s="60" t="s">
        <v>0</v>
      </c>
      <c r="B6" s="62" t="s">
        <v>1</v>
      </c>
      <c r="C6" s="62" t="s">
        <v>2</v>
      </c>
      <c r="D6" s="62" t="s">
        <v>5</v>
      </c>
      <c r="E6" s="62" t="s">
        <v>6</v>
      </c>
      <c r="F6" s="64" t="s">
        <v>7</v>
      </c>
    </row>
    <row r="7" spans="1:6" s="7" customFormat="1" ht="15">
      <c r="A7" s="61"/>
      <c r="B7" s="63"/>
      <c r="C7" s="63"/>
      <c r="D7" s="63"/>
      <c r="E7" s="63"/>
      <c r="F7" s="65"/>
    </row>
    <row r="8" spans="1:6" s="7" customFormat="1" ht="18.75" customHeight="1">
      <c r="A8" s="9" t="s">
        <v>8</v>
      </c>
      <c r="B8" s="52">
        <v>263</v>
      </c>
      <c r="C8" s="11" t="s">
        <v>51</v>
      </c>
      <c r="D8" s="10" t="s">
        <v>18</v>
      </c>
      <c r="E8" s="10" t="s">
        <v>53</v>
      </c>
      <c r="F8" s="12">
        <f>50.935-43.66</f>
        <v>7.275000000000006</v>
      </c>
    </row>
    <row r="9" spans="1:6" s="7" customFormat="1" ht="18.75" customHeight="1">
      <c r="A9" s="13" t="s">
        <v>9</v>
      </c>
      <c r="B9" s="53">
        <v>263</v>
      </c>
      <c r="C9" s="15" t="s">
        <v>52</v>
      </c>
      <c r="D9" s="14" t="s">
        <v>53</v>
      </c>
      <c r="E9" s="14" t="s">
        <v>19</v>
      </c>
      <c r="F9" s="16">
        <f>102.752-50.935</f>
        <v>51.81699999999999</v>
      </c>
    </row>
    <row r="10" spans="1:6" s="7" customFormat="1" ht="18.75" customHeight="1">
      <c r="A10" s="13" t="s">
        <v>10</v>
      </c>
      <c r="B10" s="53">
        <v>266</v>
      </c>
      <c r="C10" s="15" t="s">
        <v>47</v>
      </c>
      <c r="D10" s="14" t="s">
        <v>20</v>
      </c>
      <c r="E10" s="14" t="s">
        <v>42</v>
      </c>
      <c r="F10" s="16">
        <f>86.155-57.509</f>
        <v>28.646</v>
      </c>
    </row>
    <row r="11" spans="1:6" s="7" customFormat="1" ht="18.75" customHeight="1">
      <c r="A11" s="13" t="s">
        <v>11</v>
      </c>
      <c r="B11" s="53">
        <v>266</v>
      </c>
      <c r="C11" s="15" t="s">
        <v>41</v>
      </c>
      <c r="D11" s="14" t="s">
        <v>42</v>
      </c>
      <c r="E11" s="14" t="s">
        <v>50</v>
      </c>
      <c r="F11" s="17">
        <f>96.076-86.155</f>
        <v>9.920999999999992</v>
      </c>
    </row>
    <row r="12" spans="1:6" s="7" customFormat="1" ht="18.75" customHeight="1">
      <c r="A12" s="13" t="s">
        <v>12</v>
      </c>
      <c r="B12" s="53">
        <v>269</v>
      </c>
      <c r="C12" s="15" t="s">
        <v>48</v>
      </c>
      <c r="D12" s="14" t="s">
        <v>21</v>
      </c>
      <c r="E12" s="14" t="s">
        <v>22</v>
      </c>
      <c r="F12" s="17">
        <v>12.17</v>
      </c>
    </row>
    <row r="13" spans="1:6" s="7" customFormat="1" ht="18.75" customHeight="1">
      <c r="A13" s="13" t="s">
        <v>13</v>
      </c>
      <c r="B13" s="53">
        <v>269</v>
      </c>
      <c r="C13" s="15" t="s">
        <v>46</v>
      </c>
      <c r="D13" s="14" t="s">
        <v>23</v>
      </c>
      <c r="E13" s="14" t="s">
        <v>24</v>
      </c>
      <c r="F13" s="16">
        <f>33.622-28.898</f>
        <v>4.724</v>
      </c>
    </row>
    <row r="14" spans="1:6" s="7" customFormat="1" ht="18.75" customHeight="1">
      <c r="A14" s="13" t="s">
        <v>14</v>
      </c>
      <c r="B14" s="53">
        <v>270</v>
      </c>
      <c r="C14" s="15" t="s">
        <v>40</v>
      </c>
      <c r="D14" s="14" t="s">
        <v>25</v>
      </c>
      <c r="E14" s="14" t="s">
        <v>26</v>
      </c>
      <c r="F14" s="16">
        <f>49.557-29.023</f>
        <v>20.534000000000002</v>
      </c>
    </row>
    <row r="15" spans="1:6" s="7" customFormat="1" ht="18.75" customHeight="1">
      <c r="A15" s="13" t="s">
        <v>15</v>
      </c>
      <c r="B15" s="53">
        <v>470</v>
      </c>
      <c r="C15" s="15" t="s">
        <v>33</v>
      </c>
      <c r="D15" s="14" t="s">
        <v>21</v>
      </c>
      <c r="E15" s="14" t="s">
        <v>27</v>
      </c>
      <c r="F15" s="16">
        <v>58.419</v>
      </c>
    </row>
    <row r="16" spans="1:6" s="7" customFormat="1" ht="18.75" customHeight="1">
      <c r="A16" s="13" t="s">
        <v>16</v>
      </c>
      <c r="B16" s="53">
        <v>471</v>
      </c>
      <c r="C16" s="15" t="s">
        <v>32</v>
      </c>
      <c r="D16" s="14" t="s">
        <v>21</v>
      </c>
      <c r="E16" s="14" t="s">
        <v>61</v>
      </c>
      <c r="F16" s="17">
        <v>13</v>
      </c>
    </row>
    <row r="17" spans="1:6" s="7" customFormat="1" ht="18.75" customHeight="1">
      <c r="A17" s="13" t="s">
        <v>17</v>
      </c>
      <c r="B17" s="53">
        <v>471</v>
      </c>
      <c r="C17" s="15" t="s">
        <v>32</v>
      </c>
      <c r="D17" s="14" t="s">
        <v>61</v>
      </c>
      <c r="E17" s="14" t="s">
        <v>28</v>
      </c>
      <c r="F17" s="17">
        <v>22.9</v>
      </c>
    </row>
    <row r="18" spans="1:6" s="7" customFormat="1" ht="18.75" customHeight="1">
      <c r="A18" s="13" t="s">
        <v>54</v>
      </c>
      <c r="B18" s="53">
        <v>473</v>
      </c>
      <c r="C18" s="15" t="s">
        <v>35</v>
      </c>
      <c r="D18" s="14" t="s">
        <v>21</v>
      </c>
      <c r="E18" s="14" t="s">
        <v>29</v>
      </c>
      <c r="F18" s="16">
        <v>21.801</v>
      </c>
    </row>
    <row r="19" spans="1:6" s="7" customFormat="1" ht="18.75" customHeight="1">
      <c r="A19" s="18" t="s">
        <v>55</v>
      </c>
      <c r="B19" s="8">
        <v>478</v>
      </c>
      <c r="C19" s="20" t="s">
        <v>34</v>
      </c>
      <c r="D19" s="19" t="s">
        <v>21</v>
      </c>
      <c r="E19" s="19" t="s">
        <v>30</v>
      </c>
      <c r="F19" s="21">
        <v>5.591</v>
      </c>
    </row>
    <row r="20" spans="1:6" ht="21" customHeight="1">
      <c r="A20" s="3"/>
      <c r="B20" s="4"/>
      <c r="C20" s="28"/>
      <c r="D20" s="54" t="s">
        <v>62</v>
      </c>
      <c r="E20" s="55"/>
      <c r="F20" s="31">
        <v>256.798</v>
      </c>
    </row>
    <row r="21" spans="1:6" ht="12.75">
      <c r="A21" s="2"/>
      <c r="B21" s="2"/>
      <c r="D21" s="2"/>
      <c r="E21" s="2"/>
      <c r="F21" s="2"/>
    </row>
    <row r="22" spans="1:6" ht="12.75">
      <c r="A22" s="2"/>
      <c r="B22" s="2"/>
      <c r="D22" s="2"/>
      <c r="E22" s="2"/>
      <c r="F22" s="2"/>
    </row>
    <row r="23" spans="1:6" ht="12.75">
      <c r="A23" s="2"/>
      <c r="B23" s="2"/>
      <c r="D23" s="2"/>
      <c r="E23" s="2"/>
      <c r="F23" s="2"/>
    </row>
    <row r="24" spans="1:6" ht="12.75">
      <c r="A24" s="2"/>
      <c r="B24" s="2"/>
      <c r="D24" s="2"/>
      <c r="E24" s="2"/>
      <c r="F24" s="2"/>
    </row>
    <row r="25" spans="1:6" ht="12.75">
      <c r="A25" s="2"/>
      <c r="B25" s="2"/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  <row r="28" spans="4:6" ht="12.75">
      <c r="D28" s="2"/>
      <c r="E28" s="2"/>
      <c r="F28" s="2"/>
    </row>
  </sheetData>
  <sheetProtection/>
  <mergeCells count="9">
    <mergeCell ref="D20:E20"/>
    <mergeCell ref="A3:F3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="130" zoomScaleNormal="130" zoomScalePageLayoutView="0" workbookViewId="0" topLeftCell="A6">
      <selection activeCell="E16" sqref="E16"/>
    </sheetView>
  </sheetViews>
  <sheetFormatPr defaultColWidth="9.33203125" defaultRowHeight="12.75"/>
  <cols>
    <col min="1" max="1" width="4.83203125" style="1" customWidth="1"/>
    <col min="2" max="2" width="10.33203125" style="1" customWidth="1"/>
    <col min="3" max="3" width="78.5" style="1" customWidth="1"/>
    <col min="4" max="4" width="11.66015625" style="1" customWidth="1"/>
    <col min="5" max="7" width="12.83203125" style="1" customWidth="1"/>
    <col min="8" max="16384" width="9.33203125" style="1" customWidth="1"/>
  </cols>
  <sheetData>
    <row r="2" spans="1:7" ht="18.75">
      <c r="A2" s="56" t="s">
        <v>59</v>
      </c>
      <c r="B2" s="56"/>
      <c r="C2" s="56"/>
      <c r="D2" s="56"/>
      <c r="E2" s="56"/>
      <c r="F2" s="56"/>
      <c r="G2" s="56"/>
    </row>
    <row r="3" spans="1:7" ht="18.75">
      <c r="A3" s="56" t="s">
        <v>60</v>
      </c>
      <c r="B3" s="56"/>
      <c r="C3" s="56"/>
      <c r="D3" s="56"/>
      <c r="E3" s="56"/>
      <c r="F3" s="56"/>
      <c r="G3" s="56"/>
    </row>
    <row r="4" spans="1:7" ht="18.75">
      <c r="A4" s="33"/>
      <c r="B4" s="33"/>
      <c r="C4" s="33"/>
      <c r="D4" s="33"/>
      <c r="E4" s="33"/>
      <c r="F4" s="33"/>
      <c r="G4" s="33"/>
    </row>
    <row r="5" spans="1:7" ht="18.75">
      <c r="A5" s="56" t="s">
        <v>49</v>
      </c>
      <c r="B5" s="56"/>
      <c r="C5" s="56"/>
      <c r="D5" s="56"/>
      <c r="E5" s="56"/>
      <c r="F5" s="56"/>
      <c r="G5" s="56"/>
    </row>
    <row r="7" spans="1:7" ht="21" customHeight="1">
      <c r="A7" s="57" t="s">
        <v>31</v>
      </c>
      <c r="B7" s="58"/>
      <c r="C7" s="58"/>
      <c r="D7" s="58"/>
      <c r="E7" s="58"/>
      <c r="F7" s="58"/>
      <c r="G7" s="59"/>
    </row>
    <row r="8" spans="1:7" s="7" customFormat="1" ht="15">
      <c r="A8" s="60" t="s">
        <v>0</v>
      </c>
      <c r="B8" s="62" t="s">
        <v>1</v>
      </c>
      <c r="C8" s="62" t="s">
        <v>2</v>
      </c>
      <c r="D8" s="6" t="s">
        <v>3</v>
      </c>
      <c r="E8" s="62" t="s">
        <v>5</v>
      </c>
      <c r="F8" s="62" t="s">
        <v>6</v>
      </c>
      <c r="G8" s="64" t="s">
        <v>7</v>
      </c>
    </row>
    <row r="9" spans="1:7" s="7" customFormat="1" ht="15">
      <c r="A9" s="61"/>
      <c r="B9" s="63"/>
      <c r="C9" s="63"/>
      <c r="D9" s="8" t="s">
        <v>4</v>
      </c>
      <c r="E9" s="63"/>
      <c r="F9" s="63"/>
      <c r="G9" s="65"/>
    </row>
    <row r="10" spans="1:7" s="7" customFormat="1" ht="18.75" customHeight="1">
      <c r="A10" s="9" t="s">
        <v>8</v>
      </c>
      <c r="B10" s="10">
        <v>263</v>
      </c>
      <c r="C10" s="11" t="s">
        <v>51</v>
      </c>
      <c r="D10" s="10" t="s">
        <v>44</v>
      </c>
      <c r="E10" s="10" t="s">
        <v>18</v>
      </c>
      <c r="F10" s="10" t="s">
        <v>53</v>
      </c>
      <c r="G10" s="12">
        <f>50.935-43.66</f>
        <v>7.275000000000006</v>
      </c>
    </row>
    <row r="11" spans="1:7" s="7" customFormat="1" ht="18.75" customHeight="1">
      <c r="A11" s="13" t="s">
        <v>9</v>
      </c>
      <c r="B11" s="14">
        <v>263</v>
      </c>
      <c r="C11" s="15" t="s">
        <v>52</v>
      </c>
      <c r="D11" s="14" t="s">
        <v>45</v>
      </c>
      <c r="E11" s="14" t="s">
        <v>53</v>
      </c>
      <c r="F11" s="14" t="s">
        <v>19</v>
      </c>
      <c r="G11" s="16">
        <f>102.752-50.935</f>
        <v>51.81699999999999</v>
      </c>
    </row>
    <row r="12" spans="1:7" s="7" customFormat="1" ht="18.75" customHeight="1">
      <c r="A12" s="13" t="s">
        <v>10</v>
      </c>
      <c r="B12" s="14">
        <v>266</v>
      </c>
      <c r="C12" s="15" t="s">
        <v>47</v>
      </c>
      <c r="D12" s="14" t="s">
        <v>44</v>
      </c>
      <c r="E12" s="14" t="s">
        <v>20</v>
      </c>
      <c r="F12" s="14" t="s">
        <v>42</v>
      </c>
      <c r="G12" s="16">
        <f>86.155-57.509</f>
        <v>28.646</v>
      </c>
    </row>
    <row r="13" spans="1:7" s="7" customFormat="1" ht="18.75" customHeight="1">
      <c r="A13" s="13" t="s">
        <v>11</v>
      </c>
      <c r="B13" s="32">
        <v>266</v>
      </c>
      <c r="C13" s="15" t="s">
        <v>41</v>
      </c>
      <c r="D13" s="32" t="s">
        <v>43</v>
      </c>
      <c r="E13" s="14" t="s">
        <v>42</v>
      </c>
      <c r="F13" s="14" t="s">
        <v>50</v>
      </c>
      <c r="G13" s="17">
        <f>96.076-86.155</f>
        <v>9.920999999999992</v>
      </c>
    </row>
    <row r="14" spans="1:7" s="7" customFormat="1" ht="18.75" customHeight="1">
      <c r="A14" s="13" t="s">
        <v>12</v>
      </c>
      <c r="B14" s="14">
        <v>269</v>
      </c>
      <c r="C14" s="15" t="s">
        <v>48</v>
      </c>
      <c r="D14" s="14" t="s">
        <v>45</v>
      </c>
      <c r="E14" s="14" t="s">
        <v>21</v>
      </c>
      <c r="F14" s="14" t="s">
        <v>22</v>
      </c>
      <c r="G14" s="17">
        <v>12.17</v>
      </c>
    </row>
    <row r="15" spans="1:7" s="7" customFormat="1" ht="18.75" customHeight="1">
      <c r="A15" s="13" t="s">
        <v>13</v>
      </c>
      <c r="B15" s="14">
        <v>269</v>
      </c>
      <c r="C15" s="15" t="s">
        <v>46</v>
      </c>
      <c r="D15" s="14" t="s">
        <v>45</v>
      </c>
      <c r="E15" s="14" t="s">
        <v>23</v>
      </c>
      <c r="F15" s="14" t="s">
        <v>24</v>
      </c>
      <c r="G15" s="16">
        <f>33.622-28.898</f>
        <v>4.724</v>
      </c>
    </row>
    <row r="16" spans="1:7" s="7" customFormat="1" ht="18.75" customHeight="1">
      <c r="A16" s="13" t="s">
        <v>14</v>
      </c>
      <c r="B16" s="36">
        <v>270</v>
      </c>
      <c r="C16" s="15" t="s">
        <v>40</v>
      </c>
      <c r="D16" s="36" t="s">
        <v>43</v>
      </c>
      <c r="E16" s="14" t="s">
        <v>25</v>
      </c>
      <c r="F16" s="14" t="s">
        <v>26</v>
      </c>
      <c r="G16" s="16">
        <f>49.557-29.023</f>
        <v>20.534000000000002</v>
      </c>
    </row>
    <row r="17" spans="1:7" s="7" customFormat="1" ht="18.75" customHeight="1">
      <c r="A17" s="13" t="s">
        <v>15</v>
      </c>
      <c r="B17" s="32">
        <v>470</v>
      </c>
      <c r="C17" s="15" t="s">
        <v>33</v>
      </c>
      <c r="D17" s="32" t="s">
        <v>43</v>
      </c>
      <c r="E17" s="14" t="s">
        <v>21</v>
      </c>
      <c r="F17" s="14" t="s">
        <v>27</v>
      </c>
      <c r="G17" s="16">
        <v>58.419</v>
      </c>
    </row>
    <row r="18" spans="1:7" s="7" customFormat="1" ht="18.75" customHeight="1">
      <c r="A18" s="13" t="s">
        <v>16</v>
      </c>
      <c r="B18" s="36">
        <v>471</v>
      </c>
      <c r="C18" s="15" t="s">
        <v>32</v>
      </c>
      <c r="D18" s="32" t="s">
        <v>43</v>
      </c>
      <c r="E18" s="14" t="s">
        <v>21</v>
      </c>
      <c r="F18" s="14" t="s">
        <v>61</v>
      </c>
      <c r="G18" s="17">
        <v>13</v>
      </c>
    </row>
    <row r="19" spans="1:7" s="7" customFormat="1" ht="18.75" customHeight="1">
      <c r="A19" s="13" t="s">
        <v>17</v>
      </c>
      <c r="B19" s="14">
        <v>471</v>
      </c>
      <c r="C19" s="15" t="s">
        <v>32</v>
      </c>
      <c r="D19" s="14" t="s">
        <v>44</v>
      </c>
      <c r="E19" s="14" t="s">
        <v>61</v>
      </c>
      <c r="F19" s="14" t="s">
        <v>28</v>
      </c>
      <c r="G19" s="17">
        <v>22.9</v>
      </c>
    </row>
    <row r="20" spans="1:7" s="7" customFormat="1" ht="18.75" customHeight="1">
      <c r="A20" s="13" t="s">
        <v>54</v>
      </c>
      <c r="B20" s="36">
        <v>473</v>
      </c>
      <c r="C20" s="15" t="s">
        <v>35</v>
      </c>
      <c r="D20" s="36" t="s">
        <v>43</v>
      </c>
      <c r="E20" s="14" t="s">
        <v>21</v>
      </c>
      <c r="F20" s="14" t="s">
        <v>29</v>
      </c>
      <c r="G20" s="16">
        <v>21.801</v>
      </c>
    </row>
    <row r="21" spans="1:7" s="7" customFormat="1" ht="18.75" customHeight="1">
      <c r="A21" s="18" t="s">
        <v>55</v>
      </c>
      <c r="B21" s="19">
        <v>478</v>
      </c>
      <c r="C21" s="20" t="s">
        <v>34</v>
      </c>
      <c r="D21" s="19" t="s">
        <v>45</v>
      </c>
      <c r="E21" s="19" t="s">
        <v>21</v>
      </c>
      <c r="F21" s="19" t="s">
        <v>30</v>
      </c>
      <c r="G21" s="21">
        <v>5.591</v>
      </c>
    </row>
    <row r="22" spans="1:7" s="7" customFormat="1" ht="16.5" customHeight="1">
      <c r="A22" s="22"/>
      <c r="B22" s="23"/>
      <c r="C22" s="26" t="s">
        <v>36</v>
      </c>
      <c r="D22" s="24"/>
      <c r="E22" s="24"/>
      <c r="F22" s="24"/>
      <c r="G22" s="29">
        <f>G13+G17+G16+G18+G20</f>
        <v>123.675</v>
      </c>
    </row>
    <row r="23" spans="1:7" s="7" customFormat="1" ht="16.5" customHeight="1">
      <c r="A23" s="24"/>
      <c r="B23" s="12"/>
      <c r="C23" s="27" t="s">
        <v>37</v>
      </c>
      <c r="D23" s="25"/>
      <c r="E23" s="25"/>
      <c r="F23" s="25"/>
      <c r="G23" s="30">
        <f>G10+G12+G19</f>
        <v>58.821000000000005</v>
      </c>
    </row>
    <row r="24" spans="1:7" s="7" customFormat="1" ht="15">
      <c r="A24" s="24"/>
      <c r="B24" s="12"/>
      <c r="C24" s="27" t="s">
        <v>38</v>
      </c>
      <c r="D24" s="25"/>
      <c r="E24" s="25"/>
      <c r="F24" s="25"/>
      <c r="G24" s="30">
        <f>G11+G14+G15+G21</f>
        <v>74.30199999999999</v>
      </c>
    </row>
    <row r="25" spans="1:7" ht="21" customHeight="1">
      <c r="A25" s="3"/>
      <c r="B25" s="4"/>
      <c r="C25" s="28" t="s">
        <v>39</v>
      </c>
      <c r="D25" s="5"/>
      <c r="E25" s="5"/>
      <c r="F25" s="5"/>
      <c r="G25" s="31">
        <f>SUM(G22:G24)</f>
        <v>256.798</v>
      </c>
    </row>
    <row r="26" spans="1:7" ht="12.75">
      <c r="A26" s="2"/>
      <c r="B26" s="2"/>
      <c r="D26" s="2"/>
      <c r="E26" s="2"/>
      <c r="F26" s="2"/>
      <c r="G26" s="2"/>
    </row>
    <row r="27" spans="1:7" ht="12.75">
      <c r="A27" s="2"/>
      <c r="B27" s="2"/>
      <c r="D27" s="2"/>
      <c r="E27" s="2"/>
      <c r="F27" s="2"/>
      <c r="G27" s="2"/>
    </row>
    <row r="28" spans="1:7" ht="12.75">
      <c r="A28" s="2"/>
      <c r="B28" s="2"/>
      <c r="D28" s="2"/>
      <c r="E28" s="2"/>
      <c r="F28" s="2"/>
      <c r="G28" s="2"/>
    </row>
    <row r="29" spans="1:7" ht="12.75">
      <c r="A29" s="2"/>
      <c r="B29" s="2"/>
      <c r="D29" s="2"/>
      <c r="E29" s="2"/>
      <c r="F29" s="2"/>
      <c r="G29" s="2"/>
    </row>
    <row r="30" spans="1:7" ht="12.75">
      <c r="A30" s="2"/>
      <c r="B30" s="2"/>
      <c r="D30" s="2"/>
      <c r="E30" s="2"/>
      <c r="F30" s="2"/>
      <c r="G30" s="2"/>
    </row>
    <row r="31" spans="4:7" ht="12.75">
      <c r="D31" s="2"/>
      <c r="E31" s="2"/>
      <c r="F31" s="2"/>
      <c r="G31" s="2"/>
    </row>
    <row r="32" spans="4:7" ht="12.75">
      <c r="D32" s="2"/>
      <c r="E32" s="2"/>
      <c r="F32" s="2"/>
      <c r="G32" s="2"/>
    </row>
    <row r="33" spans="4:7" ht="12.75">
      <c r="D33" s="2"/>
      <c r="E33" s="2"/>
      <c r="F33" s="2"/>
      <c r="G33" s="2"/>
    </row>
  </sheetData>
  <sheetProtection/>
  <mergeCells count="10">
    <mergeCell ref="A2:G2"/>
    <mergeCell ref="A3:G3"/>
    <mergeCell ref="A5:G5"/>
    <mergeCell ref="F8:F9"/>
    <mergeCell ref="G8:G9"/>
    <mergeCell ref="A7:G7"/>
    <mergeCell ref="A8:A9"/>
    <mergeCell ref="B8:B9"/>
    <mergeCell ref="C8:C9"/>
    <mergeCell ref="E8:E9"/>
  </mergeCells>
  <printOptions horizont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0" workbookViewId="0" topLeftCell="A4">
      <selection activeCell="K19" sqref="K19"/>
    </sheetView>
  </sheetViews>
  <sheetFormatPr defaultColWidth="9.33203125" defaultRowHeight="12.75"/>
  <cols>
    <col min="1" max="1" width="4.83203125" style="1" customWidth="1"/>
    <col min="2" max="2" width="10.33203125" style="1" customWidth="1"/>
    <col min="3" max="3" width="78.5" style="1" customWidth="1"/>
    <col min="4" max="4" width="11.66015625" style="1" customWidth="1"/>
    <col min="5" max="7" width="12.83203125" style="1" customWidth="1"/>
    <col min="8" max="8" width="11.66015625" style="1" customWidth="1"/>
    <col min="9" max="11" width="12.83203125" style="1" customWidth="1"/>
    <col min="12" max="16384" width="9.33203125" style="1" customWidth="1"/>
  </cols>
  <sheetData>
    <row r="2" spans="1:11" ht="15.75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8.75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pans="1:11" ht="21" customHeight="1">
      <c r="A5" s="57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21" customHeight="1">
      <c r="A6" s="62" t="s">
        <v>0</v>
      </c>
      <c r="B6" s="62" t="s">
        <v>1</v>
      </c>
      <c r="C6" s="62" t="s">
        <v>2</v>
      </c>
      <c r="D6" s="73" t="s">
        <v>56</v>
      </c>
      <c r="E6" s="67"/>
      <c r="F6" s="67"/>
      <c r="G6" s="67"/>
      <c r="H6" s="66" t="s">
        <v>57</v>
      </c>
      <c r="I6" s="67"/>
      <c r="J6" s="67"/>
      <c r="K6" s="68"/>
    </row>
    <row r="7" spans="1:11" s="7" customFormat="1" ht="15">
      <c r="A7" s="72"/>
      <c r="B7" s="72"/>
      <c r="C7" s="72"/>
      <c r="D7" s="34" t="s">
        <v>3</v>
      </c>
      <c r="E7" s="62" t="s">
        <v>5</v>
      </c>
      <c r="F7" s="62" t="s">
        <v>6</v>
      </c>
      <c r="G7" s="69" t="s">
        <v>7</v>
      </c>
      <c r="H7" s="42" t="s">
        <v>3</v>
      </c>
      <c r="I7" s="62" t="s">
        <v>5</v>
      </c>
      <c r="J7" s="62" t="s">
        <v>6</v>
      </c>
      <c r="K7" s="64" t="s">
        <v>7</v>
      </c>
    </row>
    <row r="8" spans="1:11" s="7" customFormat="1" ht="15">
      <c r="A8" s="63"/>
      <c r="B8" s="63"/>
      <c r="C8" s="63"/>
      <c r="D8" s="35" t="s">
        <v>4</v>
      </c>
      <c r="E8" s="63"/>
      <c r="F8" s="63"/>
      <c r="G8" s="70"/>
      <c r="H8" s="43" t="s">
        <v>4</v>
      </c>
      <c r="I8" s="63"/>
      <c r="J8" s="63"/>
      <c r="K8" s="65"/>
    </row>
    <row r="9" spans="1:11" s="7" customFormat="1" ht="18.75" customHeight="1">
      <c r="A9" s="9" t="s">
        <v>8</v>
      </c>
      <c r="B9" s="10">
        <v>263</v>
      </c>
      <c r="C9" s="11" t="s">
        <v>51</v>
      </c>
      <c r="D9" s="10" t="s">
        <v>44</v>
      </c>
      <c r="E9" s="10" t="s">
        <v>18</v>
      </c>
      <c r="F9" s="10" t="s">
        <v>53</v>
      </c>
      <c r="G9" s="24">
        <f>50.935-43.66</f>
        <v>7.275000000000006</v>
      </c>
      <c r="H9" s="44" t="s">
        <v>44</v>
      </c>
      <c r="I9" s="10" t="s">
        <v>18</v>
      </c>
      <c r="J9" s="10" t="s">
        <v>53</v>
      </c>
      <c r="K9" s="12">
        <f>50.935-43.66</f>
        <v>7.275000000000006</v>
      </c>
    </row>
    <row r="10" spans="1:11" s="7" customFormat="1" ht="18.75" customHeight="1">
      <c r="A10" s="13" t="s">
        <v>9</v>
      </c>
      <c r="B10" s="14">
        <v>263</v>
      </c>
      <c r="C10" s="15" t="s">
        <v>52</v>
      </c>
      <c r="D10" s="14" t="s">
        <v>45</v>
      </c>
      <c r="E10" s="14" t="s">
        <v>53</v>
      </c>
      <c r="F10" s="14" t="s">
        <v>19</v>
      </c>
      <c r="G10" s="25">
        <f>102.752-50.935</f>
        <v>51.81699999999999</v>
      </c>
      <c r="H10" s="45" t="s">
        <v>45</v>
      </c>
      <c r="I10" s="14" t="s">
        <v>53</v>
      </c>
      <c r="J10" s="14" t="s">
        <v>19</v>
      </c>
      <c r="K10" s="16">
        <f>102.752-50.935</f>
        <v>51.81699999999999</v>
      </c>
    </row>
    <row r="11" spans="1:11" s="7" customFormat="1" ht="18.75" customHeight="1">
      <c r="A11" s="13" t="s">
        <v>10</v>
      </c>
      <c r="B11" s="14">
        <v>266</v>
      </c>
      <c r="C11" s="15" t="s">
        <v>47</v>
      </c>
      <c r="D11" s="14" t="s">
        <v>44</v>
      </c>
      <c r="E11" s="14" t="s">
        <v>20</v>
      </c>
      <c r="F11" s="14" t="s">
        <v>42</v>
      </c>
      <c r="G11" s="25">
        <f>86.155-57.509</f>
        <v>28.646</v>
      </c>
      <c r="H11" s="45" t="s">
        <v>44</v>
      </c>
      <c r="I11" s="14" t="s">
        <v>20</v>
      </c>
      <c r="J11" s="14" t="s">
        <v>42</v>
      </c>
      <c r="K11" s="16">
        <f>86.155-57.509</f>
        <v>28.646</v>
      </c>
    </row>
    <row r="12" spans="1:11" s="7" customFormat="1" ht="18.75" customHeight="1">
      <c r="A12" s="13" t="s">
        <v>11</v>
      </c>
      <c r="B12" s="32">
        <v>266</v>
      </c>
      <c r="C12" s="15" t="s">
        <v>41</v>
      </c>
      <c r="D12" s="32" t="s">
        <v>43</v>
      </c>
      <c r="E12" s="14" t="s">
        <v>42</v>
      </c>
      <c r="F12" s="14" t="s">
        <v>50</v>
      </c>
      <c r="G12" s="37">
        <f>96.076-86.155</f>
        <v>9.920999999999992</v>
      </c>
      <c r="H12" s="46" t="s">
        <v>43</v>
      </c>
      <c r="I12" s="14" t="s">
        <v>42</v>
      </c>
      <c r="J12" s="14" t="s">
        <v>50</v>
      </c>
      <c r="K12" s="17">
        <f>96.076-86.155</f>
        <v>9.920999999999992</v>
      </c>
    </row>
    <row r="13" spans="1:11" s="7" customFormat="1" ht="18.75" customHeight="1">
      <c r="A13" s="13" t="s">
        <v>12</v>
      </c>
      <c r="B13" s="14">
        <v>269</v>
      </c>
      <c r="C13" s="15" t="s">
        <v>48</v>
      </c>
      <c r="D13" s="14" t="s">
        <v>45</v>
      </c>
      <c r="E13" s="14" t="s">
        <v>21</v>
      </c>
      <c r="F13" s="14" t="s">
        <v>22</v>
      </c>
      <c r="G13" s="37">
        <v>12.17</v>
      </c>
      <c r="H13" s="45" t="s">
        <v>45</v>
      </c>
      <c r="I13" s="14" t="s">
        <v>21</v>
      </c>
      <c r="J13" s="14" t="s">
        <v>22</v>
      </c>
      <c r="K13" s="17">
        <v>12.17</v>
      </c>
    </row>
    <row r="14" spans="1:11" s="7" customFormat="1" ht="18.75" customHeight="1">
      <c r="A14" s="13" t="s">
        <v>13</v>
      </c>
      <c r="B14" s="14">
        <v>269</v>
      </c>
      <c r="C14" s="15" t="s">
        <v>46</v>
      </c>
      <c r="D14" s="14" t="s">
        <v>45</v>
      </c>
      <c r="E14" s="14" t="s">
        <v>23</v>
      </c>
      <c r="F14" s="14" t="s">
        <v>24</v>
      </c>
      <c r="G14" s="25">
        <f>33.622-28.898</f>
        <v>4.724</v>
      </c>
      <c r="H14" s="45" t="s">
        <v>45</v>
      </c>
      <c r="I14" s="14" t="s">
        <v>23</v>
      </c>
      <c r="J14" s="14" t="s">
        <v>24</v>
      </c>
      <c r="K14" s="16">
        <f>33.622-28.898</f>
        <v>4.724</v>
      </c>
    </row>
    <row r="15" spans="1:11" s="7" customFormat="1" ht="18.75" customHeight="1">
      <c r="A15" s="13" t="s">
        <v>14</v>
      </c>
      <c r="B15" s="14">
        <v>270</v>
      </c>
      <c r="C15" s="15" t="s">
        <v>40</v>
      </c>
      <c r="D15" s="14" t="s">
        <v>44</v>
      </c>
      <c r="E15" s="14" t="s">
        <v>25</v>
      </c>
      <c r="F15" s="14" t="s">
        <v>26</v>
      </c>
      <c r="G15" s="25">
        <f>49.557-29.023</f>
        <v>20.534000000000002</v>
      </c>
      <c r="H15" s="47" t="s">
        <v>43</v>
      </c>
      <c r="I15" s="14" t="s">
        <v>25</v>
      </c>
      <c r="J15" s="14" t="s">
        <v>26</v>
      </c>
      <c r="K15" s="16">
        <f>49.557-29.023</f>
        <v>20.534000000000002</v>
      </c>
    </row>
    <row r="16" spans="1:11" s="7" customFormat="1" ht="18.75" customHeight="1">
      <c r="A16" s="13" t="s">
        <v>15</v>
      </c>
      <c r="B16" s="32">
        <v>470</v>
      </c>
      <c r="C16" s="15" t="s">
        <v>33</v>
      </c>
      <c r="D16" s="32" t="s">
        <v>43</v>
      </c>
      <c r="E16" s="14" t="s">
        <v>21</v>
      </c>
      <c r="F16" s="14" t="s">
        <v>27</v>
      </c>
      <c r="G16" s="25">
        <v>58.419</v>
      </c>
      <c r="H16" s="46" t="s">
        <v>43</v>
      </c>
      <c r="I16" s="14" t="s">
        <v>21</v>
      </c>
      <c r="J16" s="14" t="s">
        <v>27</v>
      </c>
      <c r="K16" s="16">
        <v>58.419</v>
      </c>
    </row>
    <row r="17" spans="1:11" s="7" customFormat="1" ht="18.75" customHeight="1">
      <c r="A17" s="13" t="s">
        <v>16</v>
      </c>
      <c r="B17" s="14">
        <v>471</v>
      </c>
      <c r="C17" s="15" t="s">
        <v>32</v>
      </c>
      <c r="D17" s="14" t="s">
        <v>44</v>
      </c>
      <c r="E17" s="14" t="s">
        <v>21</v>
      </c>
      <c r="F17" s="14" t="s">
        <v>28</v>
      </c>
      <c r="G17" s="37">
        <v>35.9</v>
      </c>
      <c r="H17" s="46" t="s">
        <v>43</v>
      </c>
      <c r="I17" s="14" t="s">
        <v>21</v>
      </c>
      <c r="J17" s="14" t="s">
        <v>61</v>
      </c>
      <c r="K17" s="17">
        <v>13</v>
      </c>
    </row>
    <row r="18" spans="1:11" s="7" customFormat="1" ht="18.75" customHeight="1">
      <c r="A18" s="13" t="s">
        <v>17</v>
      </c>
      <c r="B18" s="14"/>
      <c r="C18" s="15"/>
      <c r="D18" s="14"/>
      <c r="E18" s="14"/>
      <c r="F18" s="14"/>
      <c r="G18" s="37"/>
      <c r="H18" s="45" t="s">
        <v>44</v>
      </c>
      <c r="I18" s="14" t="s">
        <v>61</v>
      </c>
      <c r="J18" s="14" t="s">
        <v>28</v>
      </c>
      <c r="K18" s="17">
        <v>22.9</v>
      </c>
    </row>
    <row r="19" spans="1:11" s="7" customFormat="1" ht="18.75" customHeight="1">
      <c r="A19" s="13" t="s">
        <v>54</v>
      </c>
      <c r="B19" s="14">
        <v>473</v>
      </c>
      <c r="C19" s="15" t="s">
        <v>35</v>
      </c>
      <c r="D19" s="14" t="s">
        <v>44</v>
      </c>
      <c r="E19" s="14" t="s">
        <v>21</v>
      </c>
      <c r="F19" s="14" t="s">
        <v>29</v>
      </c>
      <c r="G19" s="25">
        <v>21.801</v>
      </c>
      <c r="H19" s="47" t="s">
        <v>43</v>
      </c>
      <c r="I19" s="14" t="s">
        <v>21</v>
      </c>
      <c r="J19" s="14" t="s">
        <v>29</v>
      </c>
      <c r="K19" s="16">
        <v>21.801</v>
      </c>
    </row>
    <row r="20" spans="1:11" s="7" customFormat="1" ht="18.75" customHeight="1">
      <c r="A20" s="18" t="s">
        <v>55</v>
      </c>
      <c r="B20" s="19">
        <v>478</v>
      </c>
      <c r="C20" s="20" t="s">
        <v>34</v>
      </c>
      <c r="D20" s="19" t="s">
        <v>45</v>
      </c>
      <c r="E20" s="19" t="s">
        <v>21</v>
      </c>
      <c r="F20" s="19" t="s">
        <v>30</v>
      </c>
      <c r="G20" s="38">
        <v>5.591</v>
      </c>
      <c r="H20" s="48" t="s">
        <v>45</v>
      </c>
      <c r="I20" s="19" t="s">
        <v>21</v>
      </c>
      <c r="J20" s="19" t="s">
        <v>30</v>
      </c>
      <c r="K20" s="21">
        <v>5.591</v>
      </c>
    </row>
    <row r="21" spans="1:11" s="7" customFormat="1" ht="16.5" customHeight="1">
      <c r="A21" s="22"/>
      <c r="B21" s="23"/>
      <c r="C21" s="26" t="s">
        <v>36</v>
      </c>
      <c r="D21" s="24"/>
      <c r="E21" s="24"/>
      <c r="F21" s="24"/>
      <c r="G21" s="39">
        <f>G12+G16</f>
        <v>68.33999999999999</v>
      </c>
      <c r="H21" s="49"/>
      <c r="I21" s="24"/>
      <c r="J21" s="24"/>
      <c r="K21" s="29">
        <f>K12+K16+K15+K17+K19</f>
        <v>123.675</v>
      </c>
    </row>
    <row r="22" spans="1:11" s="7" customFormat="1" ht="16.5" customHeight="1">
      <c r="A22" s="24"/>
      <c r="B22" s="12"/>
      <c r="C22" s="27" t="s">
        <v>37</v>
      </c>
      <c r="D22" s="25"/>
      <c r="E22" s="25"/>
      <c r="F22" s="25"/>
      <c r="G22" s="40">
        <f>G9+G11+G18+G15+G17+G19</f>
        <v>114.15600000000002</v>
      </c>
      <c r="H22" s="50"/>
      <c r="I22" s="25"/>
      <c r="J22" s="25"/>
      <c r="K22" s="30">
        <f>K9+K11+K18</f>
        <v>58.821000000000005</v>
      </c>
    </row>
    <row r="23" spans="1:11" s="7" customFormat="1" ht="15">
      <c r="A23" s="24"/>
      <c r="B23" s="12"/>
      <c r="C23" s="27" t="s">
        <v>38</v>
      </c>
      <c r="D23" s="25"/>
      <c r="E23" s="25"/>
      <c r="F23" s="25"/>
      <c r="G23" s="40">
        <f>G10+G13+G14+G20</f>
        <v>74.30199999999999</v>
      </c>
      <c r="H23" s="50"/>
      <c r="I23" s="25"/>
      <c r="J23" s="25"/>
      <c r="K23" s="30">
        <f>K10+K13+K14+K20</f>
        <v>74.30199999999999</v>
      </c>
    </row>
    <row r="24" spans="1:11" ht="21" customHeight="1">
      <c r="A24" s="3"/>
      <c r="B24" s="4"/>
      <c r="C24" s="28" t="s">
        <v>39</v>
      </c>
      <c r="D24" s="5"/>
      <c r="E24" s="5"/>
      <c r="F24" s="5"/>
      <c r="G24" s="41">
        <f>SUM(G21:G23)</f>
        <v>256.798</v>
      </c>
      <c r="H24" s="51"/>
      <c r="I24" s="5"/>
      <c r="J24" s="5"/>
      <c r="K24" s="31">
        <f>SUM(K21:K23)</f>
        <v>256.798</v>
      </c>
    </row>
    <row r="25" spans="1:11" ht="12.75">
      <c r="A25" s="2"/>
      <c r="B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D29" s="2"/>
      <c r="E29" s="2"/>
      <c r="F29" s="2"/>
      <c r="G29" s="2"/>
      <c r="H29" s="2"/>
      <c r="I29" s="2"/>
      <c r="J29" s="2"/>
      <c r="K29" s="2"/>
    </row>
    <row r="30" spans="4:11" ht="12.75">
      <c r="D30" s="2"/>
      <c r="E30" s="2"/>
      <c r="F30" s="2"/>
      <c r="G30" s="2"/>
      <c r="H30" s="2"/>
      <c r="I30" s="2"/>
      <c r="J30" s="2"/>
      <c r="K30" s="2"/>
    </row>
    <row r="31" spans="4:11" ht="12.75">
      <c r="D31" s="2"/>
      <c r="E31" s="2"/>
      <c r="F31" s="2"/>
      <c r="G31" s="2"/>
      <c r="H31" s="2"/>
      <c r="I31" s="2"/>
      <c r="J31" s="2"/>
      <c r="K31" s="2"/>
    </row>
    <row r="32" spans="4:11" ht="12.75">
      <c r="D32" s="2"/>
      <c r="E32" s="2"/>
      <c r="F32" s="2"/>
      <c r="G32" s="2"/>
      <c r="H32" s="2"/>
      <c r="I32" s="2"/>
      <c r="J32" s="2"/>
      <c r="K32" s="2"/>
    </row>
  </sheetData>
  <sheetProtection/>
  <mergeCells count="14">
    <mergeCell ref="C6:C8"/>
    <mergeCell ref="B6:B8"/>
    <mergeCell ref="A6:A8"/>
    <mergeCell ref="D6:G6"/>
    <mergeCell ref="H6:K6"/>
    <mergeCell ref="E7:E8"/>
    <mergeCell ref="F7:F8"/>
    <mergeCell ref="G7:G8"/>
    <mergeCell ref="A3:K3"/>
    <mergeCell ref="A2:K2"/>
    <mergeCell ref="I7:I8"/>
    <mergeCell ref="J7:J8"/>
    <mergeCell ref="K7:K8"/>
    <mergeCell ref="A5:K5"/>
  </mergeCells>
  <printOptions horizontalCentered="1"/>
  <pageMargins left="0.3937007874015748" right="0.1968503937007874" top="0.3937007874015748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WZDW</dc:creator>
  <cp:keywords/>
  <dc:description/>
  <cp:lastModifiedBy>tomasz_kwiatek</cp:lastModifiedBy>
  <cp:lastPrinted>2015-09-29T05:27:47Z</cp:lastPrinted>
  <dcterms:created xsi:type="dcterms:W3CDTF">2007-06-04T11:35:16Z</dcterms:created>
  <dcterms:modified xsi:type="dcterms:W3CDTF">2015-12-21T12:51:29Z</dcterms:modified>
  <cp:category/>
  <cp:version/>
  <cp:contentType/>
  <cp:contentStatus/>
</cp:coreProperties>
</file>